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b215320e61d96cd/_ŠPRTEC/_čssh/2025/Finále jednotlivci/TABULKY/"/>
    </mc:Choice>
  </mc:AlternateContent>
  <xr:revisionPtr revIDLastSave="682" documentId="8_{B4F1431A-4A38-4170-BA64-BA1BCFA416D3}" xr6:coauthVersionLast="47" xr6:coauthVersionMax="47" xr10:uidLastSave="{65F4053E-476A-45FA-ACB0-95AF611518F0}"/>
  <bookViews>
    <workbookView xWindow="-108" yWindow="-108" windowWidth="30936" windowHeight="16656" firstSheet="1" activeTab="3" xr2:uid="{151E893E-90E2-4210-BCCE-D88DB713E036}"/>
  </bookViews>
  <sheets>
    <sheet name="Kluby" sheetId="12" state="hidden" r:id="rId1"/>
    <sheet name="GP" sheetId="5" r:id="rId2"/>
    <sheet name="Křížová GP" sheetId="10" r:id="rId3"/>
    <sheet name="ŽP" sheetId="7" r:id="rId4"/>
    <sheet name="Křížová ŽP" sheetId="13" r:id="rId5"/>
    <sheet name="Databáze klubů" sheetId="11" state="hidden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7" l="1"/>
  <c r="D6" i="7"/>
  <c r="D7" i="7"/>
  <c r="D8" i="7"/>
  <c r="D9" i="7"/>
  <c r="D4" i="7"/>
  <c r="U9" i="13"/>
  <c r="J9" i="7" s="1"/>
  <c r="T9" i="13"/>
  <c r="I9" i="7" s="1"/>
  <c r="S9" i="13"/>
  <c r="H9" i="7" s="1"/>
  <c r="M9" i="13"/>
  <c r="D9" i="13"/>
  <c r="U8" i="13"/>
  <c r="J7" i="7" s="1"/>
  <c r="T8" i="13"/>
  <c r="I7" i="7" s="1"/>
  <c r="S8" i="13"/>
  <c r="H7" i="7" s="1"/>
  <c r="M8" i="13"/>
  <c r="D8" i="13"/>
  <c r="U7" i="13"/>
  <c r="J4" i="7" s="1"/>
  <c r="T7" i="13"/>
  <c r="I4" i="7" s="1"/>
  <c r="S7" i="13"/>
  <c r="H4" i="7" s="1"/>
  <c r="M7" i="13"/>
  <c r="D7" i="13"/>
  <c r="U6" i="13"/>
  <c r="J6" i="7" s="1"/>
  <c r="T6" i="13"/>
  <c r="I6" i="7" s="1"/>
  <c r="S6" i="13"/>
  <c r="H6" i="7" s="1"/>
  <c r="M6" i="13"/>
  <c r="D6" i="13"/>
  <c r="U5" i="13"/>
  <c r="J5" i="7" s="1"/>
  <c r="T5" i="13"/>
  <c r="I5" i="7" s="1"/>
  <c r="S5" i="13"/>
  <c r="H5" i="7" s="1"/>
  <c r="M5" i="13"/>
  <c r="D5" i="13"/>
  <c r="U4" i="13"/>
  <c r="J8" i="7" s="1"/>
  <c r="T4" i="13"/>
  <c r="I8" i="7" s="1"/>
  <c r="S4" i="13"/>
  <c r="H8" i="7" s="1"/>
  <c r="M4" i="13"/>
  <c r="D4" i="13"/>
  <c r="H4" i="5"/>
  <c r="D5" i="10"/>
  <c r="D6" i="10"/>
  <c r="D7" i="10"/>
  <c r="D8" i="10"/>
  <c r="D9" i="10"/>
  <c r="D10" i="10"/>
  <c r="D11" i="10"/>
  <c r="D4" i="10"/>
  <c r="D5" i="5"/>
  <c r="D6" i="5"/>
  <c r="D7" i="5"/>
  <c r="D8" i="5"/>
  <c r="D9" i="5"/>
  <c r="D10" i="5"/>
  <c r="D11" i="5"/>
  <c r="D4" i="5"/>
  <c r="F10" i="12" l="1"/>
  <c r="F9" i="12"/>
  <c r="F8" i="12"/>
  <c r="F7" i="12"/>
  <c r="F6" i="12"/>
  <c r="F5" i="12"/>
  <c r="F4" i="12"/>
  <c r="F3" i="12"/>
  <c r="N7" i="7" l="1"/>
  <c r="N8" i="7"/>
  <c r="N9" i="7"/>
  <c r="N8" i="5"/>
  <c r="N9" i="5"/>
  <c r="N10" i="5"/>
  <c r="N11" i="5"/>
  <c r="N12" i="5"/>
  <c r="N13" i="5"/>
  <c r="N4" i="7" l="1"/>
  <c r="N5" i="7"/>
  <c r="N6" i="7"/>
  <c r="N5" i="5"/>
  <c r="N6" i="5"/>
  <c r="N7" i="5"/>
  <c r="U5" i="10" l="1"/>
  <c r="V5" i="10"/>
  <c r="I4" i="5" s="1"/>
  <c r="W5" i="10"/>
  <c r="J4" i="5" s="1"/>
  <c r="U6" i="10"/>
  <c r="V6" i="10"/>
  <c r="W6" i="10"/>
  <c r="U7" i="10"/>
  <c r="V7" i="10"/>
  <c r="W7" i="10"/>
  <c r="U8" i="10"/>
  <c r="H7" i="5" s="1"/>
  <c r="V8" i="10"/>
  <c r="I7" i="5" s="1"/>
  <c r="W8" i="10"/>
  <c r="J7" i="5" s="1"/>
  <c r="U9" i="10"/>
  <c r="H6" i="5" s="1"/>
  <c r="V9" i="10"/>
  <c r="I6" i="5" s="1"/>
  <c r="W9" i="10"/>
  <c r="J6" i="5" s="1"/>
  <c r="U10" i="10"/>
  <c r="V10" i="10"/>
  <c r="W10" i="10"/>
  <c r="U11" i="10"/>
  <c r="H5" i="5" s="1"/>
  <c r="V11" i="10"/>
  <c r="I5" i="5" s="1"/>
  <c r="W11" i="10"/>
  <c r="J5" i="5" s="1"/>
  <c r="W4" i="10"/>
  <c r="J8" i="5" s="1"/>
  <c r="V4" i="10"/>
  <c r="I8" i="5" s="1"/>
  <c r="U4" i="10"/>
  <c r="H8" i="5" s="1"/>
  <c r="N4" i="5"/>
  <c r="J11" i="5" l="1"/>
  <c r="I11" i="5"/>
  <c r="H11" i="5"/>
  <c r="J10" i="5"/>
  <c r="J9" i="5"/>
  <c r="I10" i="5"/>
  <c r="I9" i="5"/>
  <c r="H9" i="5"/>
  <c r="H10" i="5"/>
  <c r="O4" i="10" l="1"/>
  <c r="O7" i="10"/>
  <c r="O5" i="10"/>
  <c r="O6" i="10"/>
  <c r="O8" i="10"/>
  <c r="O9" i="10"/>
  <c r="O10" i="10"/>
  <c r="O11" i="10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9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</futureMetadata>
  <valueMetadata count="19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</valueMetadata>
</metadata>
</file>

<file path=xl/sharedStrings.xml><?xml version="1.0" encoding="utf-8"?>
<sst xmlns="http://schemas.openxmlformats.org/spreadsheetml/2006/main" count="223" uniqueCount="51">
  <si>
    <t>#</t>
  </si>
  <si>
    <t>Jméno</t>
  </si>
  <si>
    <t>klub</t>
  </si>
  <si>
    <t>Z</t>
  </si>
  <si>
    <t>V</t>
  </si>
  <si>
    <t>R</t>
  </si>
  <si>
    <t>P</t>
  </si>
  <si>
    <t>B</t>
  </si>
  <si>
    <t>Kat</t>
  </si>
  <si>
    <t>OPEN</t>
  </si>
  <si>
    <t>GUNNERS BŘECLAV</t>
  </si>
  <si>
    <t>ŠPRTI MUTĚNICE</t>
  </si>
  <si>
    <t>TJ SOKOL STŘELICE</t>
  </si>
  <si>
    <t>BHC MORAVSKÝ KRUMLOV</t>
  </si>
  <si>
    <t>KSH SEVER ZÁBŘEH</t>
  </si>
  <si>
    <t>LIONS ILAVA</t>
  </si>
  <si>
    <t>VSETÍN JOKERS</t>
  </si>
  <si>
    <t>SHL ŠTERNBERK</t>
  </si>
  <si>
    <t>ŽÁCI</t>
  </si>
  <si>
    <t>40+</t>
  </si>
  <si>
    <t>Gunners Břeclav</t>
  </si>
  <si>
    <t>TJ Sokol Střelice</t>
  </si>
  <si>
    <t>Šprti Mutěnice</t>
  </si>
  <si>
    <t>Lions Ilava</t>
  </si>
  <si>
    <t>BHC Moravský Krumlov</t>
  </si>
  <si>
    <t>KSH Sever Zábřeh</t>
  </si>
  <si>
    <t>&lt;img src="https://sprtec.net/wp-content/uploads/2025/03/cssh-logo-cirkle.png" alt="" width="30" class="alignnone size-medium wp-image-1618" /&gt;</t>
  </si>
  <si>
    <t>&lt;img src="https://sprtec.net/wp-content/uploads/2025/03/Illava-clear.png" alt="" width="30" class="alignnone size-medium wp-image-1618" /&gt;</t>
  </si>
  <si>
    <t>&lt;img src="https://sprtec.net/wp-content/uploads/2025/03/logo_Gunners_male-300x201-128x86-1.png" alt="" width="30" class="alignnone size-medium wp-image-1618" /&gt;</t>
  </si>
  <si>
    <t>&lt;img src="https://sprtec.net/wp-content/uploads/2024/01/unnamed.png" alt="" width="30" class="alignnone size-medium wp-image-1618" /&gt;</t>
  </si>
  <si>
    <t>&lt;img src="https://sprtec.net/wp-content/uploads/2024/01/LOGO-2018clear.png" alt="" width="30" class="alignnone size-medium wp-image-1618" /&gt;</t>
  </si>
  <si>
    <t>&lt;img src="https://sprtec.net/wp-content/uploads/2024/01/logo250.png" alt="" width="30" class="alignnone size-medium wp-image-1618" /&gt;</t>
  </si>
  <si>
    <t>&lt;img src="https://sprtec.net/wp-content/uploads/2024/01/KSH.png" alt="" width="30" class="alignnone size-medium wp-image-1618" /&gt;</t>
  </si>
  <si>
    <t>&lt;img src="https://sprtec.net/wp-content/uploads/2025/03/logo-sternberk.png" alt="" width="30" class="alignnone size-medium wp-image-1618" /&gt;</t>
  </si>
  <si>
    <t>&lt;img src="https://sprtec.net/wp-content/uploads/2025/03/LOGO-BHC-MK.png" alt="" width="30" class="alignnone size-medium wp-image-1618" /&gt;</t>
  </si>
  <si>
    <t>Švéda Marek</t>
  </si>
  <si>
    <t>David Pelikán</t>
  </si>
  <si>
    <t>Radim Ondra</t>
  </si>
  <si>
    <t>Patrik Tirpák</t>
  </si>
  <si>
    <t>Erik Stohanzl</t>
  </si>
  <si>
    <t>Martin Blahetek Michálek</t>
  </si>
  <si>
    <t>Josef Gába</t>
  </si>
  <si>
    <t>Petr Švéda</t>
  </si>
  <si>
    <t>ZČ</t>
  </si>
  <si>
    <t>x</t>
  </si>
  <si>
    <t>Jan Gabriel Hajduch</t>
  </si>
  <si>
    <t>Michal Trávník</t>
  </si>
  <si>
    <t>Peter Valašík</t>
  </si>
  <si>
    <t>Tomáš Sýkora</t>
  </si>
  <si>
    <t>Lukáš Gajdoš</t>
  </si>
  <si>
    <t>Lubomír 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</si>
</sst>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sz val="14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8"/>
      <name val="Aptos Narrow"/>
      <family val="2"/>
      <charset val="238"/>
      <scheme val="minor"/>
    </font>
    <font>
      <sz val="14"/>
      <color theme="1"/>
      <name val="Aptos Narrow"/>
      <family val="2"/>
      <scheme val="minor"/>
    </font>
    <font>
      <sz val="14"/>
      <color theme="0" tint="-4.9989318521683403E-2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3" tint="0.89999084444715716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1">
    <cellStyle name="Normální" xfId="0" builtinId="0"/>
  </cellStyles>
  <dxfs count="6"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06/relationships/rdRichValue" Target="richData/rdrichvalue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microsoft.com/office/2022/10/relationships/richValueRel" Target="richData/richValueRel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eetMetadata" Target="metadata.xml"/><Relationship Id="rId5" Type="http://schemas.openxmlformats.org/officeDocument/2006/relationships/worksheet" Target="worksheets/sheet5.xml"/><Relationship Id="rId15" Type="http://schemas.microsoft.com/office/2017/06/relationships/rdRichValueTypes" Target="richData/rdRichValueTypes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06/relationships/rdRichValueStructure" Target="richData/rdrichvaluestructure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db215320e61d96cd/_&#352;PRTEC/_&#269;ssh/2025/4%20St&#345;elice/Tabulky/V&#253;sledky%204.%20turnaje%20GP%202025%20-%20St&#345;elice%20-%2015.5.2025.xlsx" TargetMode="External"/><Relationship Id="rId1" Type="http://schemas.openxmlformats.org/officeDocument/2006/relationships/externalLinkPath" Target="/db215320e61d96cd/_&#352;PRTEC/_&#269;ssh/2025/4%20St&#345;elice/Tabulky/V&#253;sledky%204.%20turnaje%20GP%202025%20-%20St&#345;elice%20-%2015.5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bsolutní"/>
      <sheetName val="Křížová"/>
      <sheetName val="Kluby"/>
      <sheetName val="OPEN"/>
      <sheetName val="ŽÁCI"/>
      <sheetName val="40+"/>
      <sheetName val="ŽENY"/>
      <sheetName val="Databáze klubů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 t="str">
            <v>GUNNERS BŘECLAV</v>
          </cell>
          <cell r="C2" t="str">
            <v>&lt;img src="https://sprtec.net/wp-content/uploads/2025/03/logo_Gunners_male-300x201-128x86-1.png" alt="" width="30" class="alignnone size-medium wp-image-1618" /&gt;</v>
          </cell>
        </row>
        <row r="3">
          <cell r="B3" t="str">
            <v>ŠPRTI MUTĚNICE</v>
          </cell>
          <cell r="C3" t="str">
            <v>&lt;img src="https://sprtec.net/wp-content/uploads/2024/01/unnamed.png" alt="" width="30" class="alignnone size-medium wp-image-1618" /&gt;</v>
          </cell>
        </row>
        <row r="4">
          <cell r="B4" t="str">
            <v>TJ SOKOL STŘELICE</v>
          </cell>
          <cell r="C4" t="str">
            <v>&lt;img src="https://sprtec.net/wp-content/uploads/2024/01/LOGO-2018clear.png" alt="" width="30" class="alignnone size-medium wp-image-1618" /&gt;</v>
          </cell>
        </row>
        <row r="5">
          <cell r="B5" t="str">
            <v>BHC MORAVSKÝ KRUMLOV</v>
          </cell>
          <cell r="C5" t="str">
            <v>&lt;img src="https://sprtec.net/wp-content/uploads/2025/03/LOGO-BHC-MK.png" alt="" width="30" class="alignnone size-medium wp-image-1618" /&gt;</v>
          </cell>
        </row>
        <row r="6">
          <cell r="B6" t="str">
            <v>KSH SEVER ZÁBŘEH</v>
          </cell>
          <cell r="C6" t="str">
            <v>&lt;img src="https://sprtec.net/wp-content/uploads/2024/01/KSH.png" alt="" width="30" class="alignnone size-medium wp-image-1618" /&gt;</v>
          </cell>
        </row>
        <row r="7">
          <cell r="B7" t="str">
            <v>LIONS ILAVA</v>
          </cell>
          <cell r="C7" t="str">
            <v>&lt;img src="https://sprtec.net/wp-content/uploads/2025/03/Illava-clear.png" alt="" width="30" class="alignnone size-medium wp-image-1618" /&gt;</v>
          </cell>
        </row>
        <row r="8">
          <cell r="B8" t="str">
            <v>VSETÍN JOKERS</v>
          </cell>
          <cell r="C8" t="str">
            <v>&lt;img src="https://sprtec.net/wp-content/uploads/2024/01/logo250.png" alt="" width="30" class="alignnone size-medium wp-image-1618" /&gt;</v>
          </cell>
        </row>
        <row r="9">
          <cell r="B9" t="str">
            <v>SHL ŠTERNBERK</v>
          </cell>
          <cell r="C9" t="str">
            <v>&lt;img src="https://sprtec.net/wp-content/uploads/2025/03/logo-sternberk.png" alt="" width="30" class="alignnone size-medium wp-image-1618" /&gt;</v>
          </cell>
        </row>
        <row r="10">
          <cell r="B10">
            <v>0</v>
          </cell>
          <cell r="C10" t="str">
            <v>&lt;img src="https://sprtec.net/wp-content/uploads/2025/03/cssh-logo-cirkle.png" alt="" width="30" class="alignnone size-medium wp-image-1618" /&gt;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9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0</v>
    <v>4</v>
  </rv>
  <rv s="0">
    <v>4</v>
    <v>4</v>
  </rv>
  <rv s="0">
    <v>2</v>
    <v>4</v>
  </rv>
  <rv s="0">
    <v>5</v>
    <v>4</v>
  </rv>
  <rv s="0">
    <v>1</v>
    <v>4</v>
  </rv>
  <rv s="0">
    <v>10</v>
    <v>5</v>
  </rv>
  <rv s="0">
    <v>11</v>
    <v>5</v>
  </rv>
  <rv s="0">
    <v>6</v>
    <v>4</v>
  </rv>
  <rv s="0">
    <v>12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</richValueRel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5617E-B143-447D-8413-8F356D333A18}">
  <sheetPr>
    <pageSetUpPr fitToPage="1"/>
  </sheetPr>
  <dimension ref="B1:F14"/>
  <sheetViews>
    <sheetView showGridLines="0" zoomScaleNormal="100" workbookViewId="0">
      <selection activeCell="D20" sqref="D20"/>
    </sheetView>
  </sheetViews>
  <sheetFormatPr defaultColWidth="9.21875" defaultRowHeight="21.6" customHeight="1" x14ac:dyDescent="0.3"/>
  <cols>
    <col min="1" max="1" width="11.109375" style="1" customWidth="1"/>
    <col min="2" max="2" width="3.88671875" style="1" customWidth="1"/>
    <col min="3" max="3" width="4.109375" style="1" customWidth="1"/>
    <col min="4" max="4" width="29.21875" style="1" customWidth="1"/>
    <col min="5" max="5" width="9.21875" style="1"/>
    <col min="6" max="6" width="22.21875" style="1" bestFit="1" customWidth="1"/>
    <col min="7" max="16384" width="9.21875" style="1"/>
  </cols>
  <sheetData>
    <row r="1" spans="2:6" ht="21.6" customHeight="1" thickBot="1" x14ac:dyDescent="0.35"/>
    <row r="2" spans="2:6" ht="25.8" customHeight="1" thickBot="1" x14ac:dyDescent="0.35">
      <c r="B2" s="18" t="s">
        <v>0</v>
      </c>
      <c r="C2" s="41" t="s">
        <v>2</v>
      </c>
      <c r="D2" s="41"/>
    </row>
    <row r="3" spans="2:6" ht="21.6" customHeight="1" x14ac:dyDescent="0.3">
      <c r="B3" s="2">
        <v>1</v>
      </c>
      <c r="C3" s="1" t="e" vm="1">
        <v>#VALUE!</v>
      </c>
      <c r="D3" s="21" t="s">
        <v>11</v>
      </c>
      <c r="F3" s="23" t="str">
        <f>_xlfn.XLOOKUP(D3,'[1]Databáze klubů'!B:B,'[1]Databáze klubů'!C:C)</f>
        <v>&lt;img src="https://sprtec.net/wp-content/uploads/2024/01/unnamed.png" alt="" width="30" class="alignnone size-medium wp-image-1618" /&gt;</v>
      </c>
    </row>
    <row r="4" spans="2:6" ht="21.6" customHeight="1" x14ac:dyDescent="0.3">
      <c r="B4" s="5">
        <v>2</v>
      </c>
      <c r="C4" s="1" t="e" vm="2">
        <v>#VALUE!</v>
      </c>
      <c r="D4" s="21" t="s">
        <v>13</v>
      </c>
      <c r="F4" s="23" t="str">
        <f>_xlfn.XLOOKUP(D4,'[1]Databáze klubů'!B:B,'[1]Databáze klubů'!C:C)</f>
        <v>&lt;img src="https://sprtec.net/wp-content/uploads/2025/03/LOGO-BHC-MK.png" alt="" width="30" class="alignnone size-medium wp-image-1618" /&gt;</v>
      </c>
    </row>
    <row r="5" spans="2:6" ht="21.6" customHeight="1" x14ac:dyDescent="0.3">
      <c r="B5" s="5">
        <v>3</v>
      </c>
      <c r="C5" s="1" t="e" vm="3">
        <v>#VALUE!</v>
      </c>
      <c r="D5" s="21" t="s">
        <v>12</v>
      </c>
      <c r="F5" s="23" t="str">
        <f>_xlfn.XLOOKUP(D5,'[1]Databáze klubů'!B:B,'[1]Databáze klubů'!C:C)</f>
        <v>&lt;img src="https://sprtec.net/wp-content/uploads/2024/01/LOGO-2018clear.png" alt="" width="30" class="alignnone size-medium wp-image-1618" /&gt;</v>
      </c>
    </row>
    <row r="6" spans="2:6" ht="21.6" customHeight="1" x14ac:dyDescent="0.3">
      <c r="B6" s="5">
        <v>4</v>
      </c>
      <c r="C6" s="1" t="e" vm="4">
        <v>#VALUE!</v>
      </c>
      <c r="D6" s="21" t="s">
        <v>16</v>
      </c>
      <c r="F6" s="23" t="str">
        <f>_xlfn.XLOOKUP(D6,'[1]Databáze klubů'!B:B,'[1]Databáze klubů'!C:C)</f>
        <v>&lt;img src="https://sprtec.net/wp-content/uploads/2024/01/logo250.png" alt="" width="30" class="alignnone size-medium wp-image-1618" /&gt;</v>
      </c>
    </row>
    <row r="7" spans="2:6" ht="21.6" customHeight="1" x14ac:dyDescent="0.3">
      <c r="B7" s="5">
        <v>5</v>
      </c>
      <c r="C7" s="21" t="e" vm="5">
        <v>#VALUE!</v>
      </c>
      <c r="D7" s="21" t="s">
        <v>14</v>
      </c>
      <c r="F7" s="23" t="str">
        <f>_xlfn.XLOOKUP(D7,'[1]Databáze klubů'!B:B,'[1]Databáze klubů'!C:C)</f>
        <v>&lt;img src="https://sprtec.net/wp-content/uploads/2024/01/KSH.png" alt="" width="30" class="alignnone size-medium wp-image-1618" /&gt;</v>
      </c>
    </row>
    <row r="8" spans="2:6" ht="21.6" customHeight="1" x14ac:dyDescent="0.3">
      <c r="B8" s="5">
        <v>6</v>
      </c>
      <c r="C8" s="1" t="e" vm="6">
        <v>#VALUE!</v>
      </c>
      <c r="D8" s="21" t="s">
        <v>10</v>
      </c>
      <c r="F8" s="23" t="str">
        <f>_xlfn.XLOOKUP(D8,'[1]Databáze klubů'!B:B,'[1]Databáze klubů'!C:C)</f>
        <v>&lt;img src="https://sprtec.net/wp-content/uploads/2025/03/logo_Gunners_male-300x201-128x86-1.png" alt="" width="30" class="alignnone size-medium wp-image-1618" /&gt;</v>
      </c>
    </row>
    <row r="9" spans="2:6" ht="21.6" customHeight="1" x14ac:dyDescent="0.3">
      <c r="B9" s="5">
        <v>8</v>
      </c>
      <c r="C9" s="1" t="e" vm="7">
        <v>#VALUE!</v>
      </c>
      <c r="D9" s="21" t="s">
        <v>15</v>
      </c>
      <c r="F9" s="23" t="str">
        <f>_xlfn.XLOOKUP(D9,'[1]Databáze klubů'!B:B,'[1]Databáze klubů'!C:C)</f>
        <v>&lt;img src="https://sprtec.net/wp-content/uploads/2025/03/Illava-clear.png" alt="" width="30" class="alignnone size-medium wp-image-1618" /&gt;</v>
      </c>
    </row>
    <row r="10" spans="2:6" ht="21.6" customHeight="1" thickBot="1" x14ac:dyDescent="0.35">
      <c r="B10" s="7">
        <v>9</v>
      </c>
      <c r="C10" s="8" t="e" vm="8">
        <v>#VALUE!</v>
      </c>
      <c r="D10" s="8" t="s">
        <v>17</v>
      </c>
      <c r="F10" s="23" t="str">
        <f>_xlfn.XLOOKUP(D10,'[1]Databáze klubů'!B:B,'[1]Databáze klubů'!C:C)</f>
        <v>&lt;img src="https://sprtec.net/wp-content/uploads/2025/03/logo-sternberk.png" alt="" width="30" class="alignnone size-medium wp-image-1618" /&gt;</v>
      </c>
    </row>
    <row r="11" spans="2:6" ht="21.6" customHeight="1" x14ac:dyDescent="0.3">
      <c r="B11" s="21"/>
      <c r="C11" s="21"/>
      <c r="D11" s="21"/>
    </row>
    <row r="12" spans="2:6" ht="21.6" customHeight="1" x14ac:dyDescent="0.3">
      <c r="B12" s="21"/>
      <c r="C12" s="21" t="e" vm="9">
        <v>#VALUE!</v>
      </c>
      <c r="D12" s="21">
        <v>0</v>
      </c>
    </row>
    <row r="13" spans="2:6" ht="21.6" customHeight="1" x14ac:dyDescent="0.3">
      <c r="B13" s="21"/>
      <c r="C13" s="21"/>
      <c r="D13" s="21"/>
    </row>
    <row r="14" spans="2:6" ht="21.6" customHeight="1" x14ac:dyDescent="0.3">
      <c r="B14" s="21"/>
      <c r="C14" s="21"/>
      <c r="D14" s="21"/>
    </row>
  </sheetData>
  <mergeCells count="1">
    <mergeCell ref="C2:D2"/>
  </mergeCells>
  <pageMargins left="0.25" right="0.25" top="0.75" bottom="0.75" header="0.3" footer="0.3"/>
  <pageSetup paperSize="9" scale="2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58399-8C0A-4274-AC25-A977C9CE2C92}">
  <sheetPr codeName="List4">
    <pageSetUpPr fitToPage="1"/>
  </sheetPr>
  <dimension ref="B1:N13"/>
  <sheetViews>
    <sheetView showGridLines="0" zoomScaleNormal="100" workbookViewId="0">
      <selection activeCell="B2" sqref="B2:L11"/>
    </sheetView>
  </sheetViews>
  <sheetFormatPr defaultColWidth="9.21875" defaultRowHeight="21.6" customHeight="1" x14ac:dyDescent="0.3"/>
  <cols>
    <col min="1" max="1" width="11.109375" style="1" customWidth="1"/>
    <col min="2" max="2" width="3.88671875" style="1" customWidth="1"/>
    <col min="3" max="3" width="31.21875" style="1" customWidth="1"/>
    <col min="4" max="4" width="4.109375" style="1" customWidth="1"/>
    <col min="5" max="5" width="27" style="1" customWidth="1"/>
    <col min="6" max="6" width="7.6640625" style="1" customWidth="1"/>
    <col min="7" max="15" width="9.21875" style="1"/>
    <col min="16" max="16" width="17.77734375" style="1" bestFit="1" customWidth="1"/>
    <col min="17" max="16384" width="9.21875" style="1"/>
  </cols>
  <sheetData>
    <row r="1" spans="2:14" ht="21.6" customHeight="1" thickBot="1" x14ac:dyDescent="0.35"/>
    <row r="2" spans="2:14" ht="59.4" customHeight="1" thickBot="1" x14ac:dyDescent="0.35">
      <c r="B2" s="42" t="e" vm="10">
        <v>#VALUE!</v>
      </c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2:14" ht="25.8" customHeight="1" thickBot="1" x14ac:dyDescent="0.35">
      <c r="B3" s="18" t="s">
        <v>0</v>
      </c>
      <c r="C3" s="19" t="s">
        <v>1</v>
      </c>
      <c r="D3" s="41" t="s">
        <v>2</v>
      </c>
      <c r="E3" s="41"/>
      <c r="F3" s="19" t="s">
        <v>8</v>
      </c>
      <c r="G3" s="19" t="s">
        <v>3</v>
      </c>
      <c r="H3" s="19" t="s">
        <v>4</v>
      </c>
      <c r="I3" s="19" t="s">
        <v>5</v>
      </c>
      <c r="J3" s="19" t="s">
        <v>6</v>
      </c>
      <c r="K3" s="19" t="s">
        <v>43</v>
      </c>
      <c r="L3" s="20" t="s">
        <v>7</v>
      </c>
    </row>
    <row r="4" spans="2:14" ht="21.9" customHeight="1" x14ac:dyDescent="0.3">
      <c r="B4" s="11">
        <v>1</v>
      </c>
      <c r="C4" s="3" t="s">
        <v>35</v>
      </c>
      <c r="D4" s="12" t="e" vm="11">
        <f>_xlfn.XLOOKUP(E4,Kluby!$D$3:$D$12,Kluby!$C$3:$C$12)</f>
        <v>#VALUE!</v>
      </c>
      <c r="E4" s="12" t="s">
        <v>22</v>
      </c>
      <c r="F4" s="12" t="s">
        <v>9</v>
      </c>
      <c r="G4" s="12">
        <v>7</v>
      </c>
      <c r="H4" s="12">
        <f>_xlfn.XLOOKUP($C4,'Křížová GP'!$C$4:$C$61,'Křížová GP'!$U$4:$U$61)</f>
        <v>4</v>
      </c>
      <c r="I4" s="12">
        <f>_xlfn.XLOOKUP($C4,'Křížová GP'!$C$4:$C$61,'Křížová GP'!$V$4:$V$61)</f>
        <v>3</v>
      </c>
      <c r="J4" s="12">
        <f>_xlfn.XLOOKUP($C4,'Křížová GP'!$C$4:$C$61,'Křížová GP'!$W$4:$W$61)</f>
        <v>0</v>
      </c>
      <c r="K4" s="12">
        <v>2</v>
      </c>
      <c r="L4" s="4">
        <v>5.5</v>
      </c>
      <c r="N4" s="23" t="str">
        <f>_xlfn.XLOOKUP(E4,'Databáze klubů'!B:B,'Databáze klubů'!C:C)</f>
        <v>&lt;img src="https://sprtec.net/wp-content/uploads/2024/01/unnamed.png" alt="" width="30" class="alignnone size-medium wp-image-1618" /&gt;</v>
      </c>
    </row>
    <row r="5" spans="2:14" ht="21.6" customHeight="1" x14ac:dyDescent="0.3">
      <c r="B5" s="14">
        <v>2</v>
      </c>
      <c r="C5" s="21" t="s">
        <v>36</v>
      </c>
      <c r="D5" s="1" t="e" vm="12">
        <f>_xlfn.XLOOKUP(E5,Kluby!$D$3:$D$12,Kluby!$C$3:$C$12)</f>
        <v>#VALUE!</v>
      </c>
      <c r="E5" s="1" t="s">
        <v>25</v>
      </c>
      <c r="F5" s="1" t="s">
        <v>9</v>
      </c>
      <c r="G5" s="1">
        <v>7</v>
      </c>
      <c r="H5" s="1">
        <f>_xlfn.XLOOKUP($C5,'Křížová GP'!$C$4:$C$61,'Křížová GP'!$U$4:$U$61)</f>
        <v>4</v>
      </c>
      <c r="I5" s="1">
        <f>_xlfn.XLOOKUP($C5,'Křížová GP'!$C$4:$C$61,'Křížová GP'!$V$4:$V$61)</f>
        <v>2</v>
      </c>
      <c r="J5" s="1">
        <f>_xlfn.XLOOKUP($C5,'Křížová GP'!$C$4:$C$61,'Křížová GP'!$W$4:$W$61)</f>
        <v>1</v>
      </c>
      <c r="K5" s="1">
        <v>10</v>
      </c>
      <c r="L5" s="6">
        <v>5</v>
      </c>
      <c r="N5" s="23" t="str">
        <f>_xlfn.XLOOKUP(E5,'Databáze klubů'!B:B,'Databáze klubů'!C:C)</f>
        <v>&lt;img src="https://sprtec.net/wp-content/uploads/2024/01/KSH.png" alt="" width="30" class="alignnone size-medium wp-image-1618" /&gt;</v>
      </c>
    </row>
    <row r="6" spans="2:14" ht="21.6" customHeight="1" x14ac:dyDescent="0.3">
      <c r="B6" s="14">
        <v>3</v>
      </c>
      <c r="C6" s="21" t="s">
        <v>37</v>
      </c>
      <c r="D6" s="1" t="e" vm="13">
        <f>_xlfn.XLOOKUP(E6,Kluby!$D$3:$D$12,Kluby!$C$3:$C$12)</f>
        <v>#VALUE!</v>
      </c>
      <c r="E6" s="1" t="s">
        <v>21</v>
      </c>
      <c r="F6" s="1" t="s">
        <v>9</v>
      </c>
      <c r="G6" s="1">
        <v>7</v>
      </c>
      <c r="H6" s="1">
        <f>_xlfn.XLOOKUP($C6,'Křížová GP'!$C$4:$C$61,'Křížová GP'!$U$4:$U$61)</f>
        <v>3</v>
      </c>
      <c r="I6" s="1">
        <f>_xlfn.XLOOKUP($C6,'Křížová GP'!$C$4:$C$61,'Křížová GP'!$V$4:$V$61)</f>
        <v>3</v>
      </c>
      <c r="J6" s="1">
        <f>_xlfn.XLOOKUP($C6,'Křížová GP'!$C$4:$C$61,'Křížová GP'!$W$4:$W$61)</f>
        <v>1</v>
      </c>
      <c r="K6" s="1">
        <v>8</v>
      </c>
      <c r="L6" s="6">
        <v>4.5</v>
      </c>
      <c r="N6" s="23" t="str">
        <f>_xlfn.XLOOKUP(E6,'Databáze klubů'!B:B,'Databáze klubů'!C:C)</f>
        <v>&lt;img src="https://sprtec.net/wp-content/uploads/2024/01/LOGO-2018clear.png" alt="" width="30" class="alignnone size-medium wp-image-1618" /&gt;</v>
      </c>
    </row>
    <row r="7" spans="2:14" ht="21.6" customHeight="1" x14ac:dyDescent="0.3">
      <c r="B7" s="14">
        <v>4</v>
      </c>
      <c r="C7" s="21" t="s">
        <v>38</v>
      </c>
      <c r="D7" s="1" t="e" vm="14">
        <f>_xlfn.XLOOKUP(E7,Kluby!$D$3:$D$12,Kluby!$C$3:$C$12)</f>
        <v>#VALUE!</v>
      </c>
      <c r="E7" s="1" t="s">
        <v>20</v>
      </c>
      <c r="F7" s="1" t="s">
        <v>9</v>
      </c>
      <c r="G7" s="1">
        <v>7</v>
      </c>
      <c r="H7" s="1">
        <f>_xlfn.XLOOKUP($C7,'Křížová GP'!$C$4:$C$61,'Křížová GP'!$U$4:$U$61)</f>
        <v>2</v>
      </c>
      <c r="I7" s="1">
        <f>_xlfn.XLOOKUP($C7,'Křížová GP'!$C$4:$C$61,'Křížová GP'!$V$4:$V$61)</f>
        <v>3</v>
      </c>
      <c r="J7" s="1">
        <f>_xlfn.XLOOKUP($C7,'Křížová GP'!$C$4:$C$61,'Křížová GP'!$W$4:$W$61)</f>
        <v>2</v>
      </c>
      <c r="K7" s="1">
        <v>6</v>
      </c>
      <c r="L7" s="6">
        <v>3.5</v>
      </c>
      <c r="N7" s="23" t="str">
        <f>_xlfn.XLOOKUP(E7,'Databáze klubů'!B:B,'Databáze klubů'!C:C)</f>
        <v>&lt;img src="https://sprtec.net/wp-content/uploads/2025/03/logo_Gunners_male-300x201-128x86-1.png" alt="" width="30" class="alignnone size-medium wp-image-1618" /&gt;</v>
      </c>
    </row>
    <row r="8" spans="2:14" ht="21.6" customHeight="1" x14ac:dyDescent="0.3">
      <c r="B8" s="14">
        <v>5</v>
      </c>
      <c r="C8" s="21" t="s">
        <v>39</v>
      </c>
      <c r="D8" s="1" t="e" vm="14">
        <f>_xlfn.XLOOKUP(E8,Kluby!$D$3:$D$12,Kluby!$C$3:$C$12)</f>
        <v>#VALUE!</v>
      </c>
      <c r="E8" s="1" t="s">
        <v>20</v>
      </c>
      <c r="F8" s="1" t="s">
        <v>9</v>
      </c>
      <c r="G8" s="1">
        <v>7</v>
      </c>
      <c r="H8" s="1">
        <f>_xlfn.XLOOKUP($C8,'Křížová GP'!$C$4:$C$61,'Křížová GP'!$U$4:$U$61)</f>
        <v>1</v>
      </c>
      <c r="I8" s="1">
        <f>_xlfn.XLOOKUP($C8,'Křížová GP'!$C$4:$C$61,'Křížová GP'!$V$4:$V$61)</f>
        <v>3</v>
      </c>
      <c r="J8" s="1">
        <f>_xlfn.XLOOKUP($C8,'Křížová GP'!$C$4:$C$61,'Křížová GP'!$W$4:$W$61)</f>
        <v>3</v>
      </c>
      <c r="K8" s="1">
        <v>1</v>
      </c>
      <c r="L8" s="6">
        <v>2.5</v>
      </c>
      <c r="N8" s="23" t="str">
        <f>_xlfn.XLOOKUP(E8,'Databáze klubů'!B:B,'Databáze klubů'!C:C)</f>
        <v>&lt;img src="https://sprtec.net/wp-content/uploads/2025/03/logo_Gunners_male-300x201-128x86-1.png" alt="" width="30" class="alignnone size-medium wp-image-1618" /&gt;</v>
      </c>
    </row>
    <row r="9" spans="2:14" ht="21.6" customHeight="1" x14ac:dyDescent="0.3">
      <c r="B9" s="14">
        <v>6</v>
      </c>
      <c r="C9" s="21" t="s">
        <v>40</v>
      </c>
      <c r="D9" s="1" t="e" vm="15">
        <f>_xlfn.XLOOKUP(E9,Kluby!$D$3:$D$12,Kluby!$C$3:$C$12)</f>
        <v>#VALUE!</v>
      </c>
      <c r="E9" s="1" t="s">
        <v>24</v>
      </c>
      <c r="F9" s="1" t="s">
        <v>19</v>
      </c>
      <c r="G9" s="1">
        <v>7</v>
      </c>
      <c r="H9" s="1">
        <f>_xlfn.XLOOKUP($C9,'Křížová GP'!$C$4:$C$61,'Křížová GP'!$U$4:$U$61)</f>
        <v>1</v>
      </c>
      <c r="I9" s="1">
        <f>_xlfn.XLOOKUP($C9,'Křížová GP'!$C$4:$C$61,'Křížová GP'!$V$4:$V$61)</f>
        <v>3</v>
      </c>
      <c r="J9" s="1">
        <f>_xlfn.XLOOKUP($C9,'Křížová GP'!$C$4:$C$61,'Křížová GP'!$W$4:$W$61)</f>
        <v>3</v>
      </c>
      <c r="K9" s="1">
        <v>4</v>
      </c>
      <c r="L9" s="6">
        <v>2.5</v>
      </c>
      <c r="N9" s="23" t="str">
        <f>_xlfn.XLOOKUP(E9,'Databáze klubů'!B:B,'Databáze klubů'!C:C)</f>
        <v>&lt;img src="https://sprtec.net/wp-content/uploads/2025/03/LOGO-BHC-MK.png" alt="" width="30" class="alignnone size-medium wp-image-1618" /&gt;</v>
      </c>
    </row>
    <row r="10" spans="2:14" ht="21.6" customHeight="1" x14ac:dyDescent="0.3">
      <c r="B10" s="14">
        <v>7</v>
      </c>
      <c r="C10" s="21" t="s">
        <v>41</v>
      </c>
      <c r="D10" s="1" t="e" vm="12">
        <f>_xlfn.XLOOKUP(E10,Kluby!$D$3:$D$12,Kluby!$C$3:$C$12)</f>
        <v>#VALUE!</v>
      </c>
      <c r="E10" s="1" t="s">
        <v>25</v>
      </c>
      <c r="F10" s="1" t="s">
        <v>19</v>
      </c>
      <c r="G10" s="1">
        <v>7</v>
      </c>
      <c r="H10" s="1">
        <f>_xlfn.XLOOKUP($C10,'Křížová GP'!$C$4:$C$61,'Křížová GP'!$U$4:$U$61)</f>
        <v>2</v>
      </c>
      <c r="I10" s="1">
        <f>_xlfn.XLOOKUP($C10,'Křížová GP'!$C$4:$C$61,'Křížová GP'!$V$4:$V$61)</f>
        <v>1</v>
      </c>
      <c r="J10" s="1">
        <f>_xlfn.XLOOKUP($C10,'Křížová GP'!$C$4:$C$61,'Křížová GP'!$W$4:$W$61)</f>
        <v>4</v>
      </c>
      <c r="K10" s="1">
        <v>9</v>
      </c>
      <c r="L10" s="6">
        <v>2.5</v>
      </c>
      <c r="N10" s="23" t="str">
        <f>_xlfn.XLOOKUP(E10,'Databáze klubů'!B:B,'Databáze klubů'!C:C)</f>
        <v>&lt;img src="https://sprtec.net/wp-content/uploads/2024/01/KSH.png" alt="" width="30" class="alignnone size-medium wp-image-1618" /&gt;</v>
      </c>
    </row>
    <row r="11" spans="2:14" ht="21.6" customHeight="1" thickBot="1" x14ac:dyDescent="0.35">
      <c r="B11" s="15">
        <v>8</v>
      </c>
      <c r="C11" s="8" t="s">
        <v>42</v>
      </c>
      <c r="D11" s="16" t="e" vm="11">
        <f>_xlfn.XLOOKUP(E11,Kluby!$D$3:$D$12,Kluby!$C$3:$C$12)</f>
        <v>#VALUE!</v>
      </c>
      <c r="E11" s="16" t="s">
        <v>22</v>
      </c>
      <c r="F11" s="16" t="s">
        <v>19</v>
      </c>
      <c r="G11" s="16">
        <v>7</v>
      </c>
      <c r="H11" s="16">
        <f>_xlfn.XLOOKUP($C11,'Křížová GP'!$C$4:$C$61,'Křížová GP'!$U$4:$U$61)</f>
        <v>2</v>
      </c>
      <c r="I11" s="16">
        <f>_xlfn.XLOOKUP($C11,'Křížová GP'!$C$4:$C$61,'Křížová GP'!$V$4:$V$61)</f>
        <v>0</v>
      </c>
      <c r="J11" s="16">
        <f>_xlfn.XLOOKUP($C11,'Křížová GP'!$C$4:$C$61,'Křížová GP'!$W$4:$W$61)</f>
        <v>5</v>
      </c>
      <c r="K11" s="16">
        <v>5</v>
      </c>
      <c r="L11" s="9">
        <v>2</v>
      </c>
      <c r="N11" s="23" t="str">
        <f>_xlfn.XLOOKUP(E11,'Databáze klubů'!B:B,'Databáze klubů'!C:C)</f>
        <v>&lt;img src="https://sprtec.net/wp-content/uploads/2024/01/unnamed.png" alt="" width="30" class="alignnone size-medium wp-image-1618" /&gt;</v>
      </c>
    </row>
    <row r="12" spans="2:14" ht="21.6" customHeight="1" x14ac:dyDescent="0.3">
      <c r="N12" s="23">
        <f>_xlfn.XLOOKUP(E12,'Databáze klubů'!B:B,'Databáze klubů'!C:C)</f>
        <v>0</v>
      </c>
    </row>
    <row r="13" spans="2:14" ht="21.6" customHeight="1" x14ac:dyDescent="0.3">
      <c r="N13" s="23">
        <f>_xlfn.XLOOKUP(E13,'Databáze klubů'!B:B,'Databáze klubů'!C:C)</f>
        <v>0</v>
      </c>
    </row>
  </sheetData>
  <mergeCells count="2">
    <mergeCell ref="B2:L2"/>
    <mergeCell ref="D3:E3"/>
  </mergeCells>
  <pageMargins left="0.25" right="0.25" top="0.75" bottom="0.75" header="0.3" footer="0.3"/>
  <pageSetup paperSize="9" scale="3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A9F0C-80D4-4EC1-9FFA-D554C88FC563}">
  <sheetPr codeName="List2">
    <pageSetUpPr fitToPage="1"/>
  </sheetPr>
  <dimension ref="B1:W11"/>
  <sheetViews>
    <sheetView showGridLines="0" zoomScaleNormal="100" workbookViewId="0">
      <selection activeCell="E21" sqref="E21"/>
    </sheetView>
  </sheetViews>
  <sheetFormatPr defaultColWidth="9.21875" defaultRowHeight="21.6" customHeight="1" x14ac:dyDescent="0.3"/>
  <cols>
    <col min="1" max="1" width="11.109375" style="1" customWidth="1"/>
    <col min="2" max="2" width="3.88671875" style="1" customWidth="1"/>
    <col min="3" max="3" width="31.21875" style="1" customWidth="1"/>
    <col min="4" max="4" width="4.109375" style="1" customWidth="1"/>
    <col min="5" max="5" width="27" style="1" customWidth="1"/>
    <col min="6" max="20" width="9.21875" style="1"/>
    <col min="21" max="23" width="2.33203125" style="22" bestFit="1" customWidth="1"/>
    <col min="24" max="16384" width="9.21875" style="1"/>
  </cols>
  <sheetData>
    <row r="1" spans="2:23" ht="21.6" customHeight="1" thickBot="1" x14ac:dyDescent="0.35"/>
    <row r="2" spans="2:23" ht="64.8" customHeight="1" thickBot="1" x14ac:dyDescent="0.35">
      <c r="B2" s="44" t="e" vm="16">
        <v>#VALUE!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6"/>
    </row>
    <row r="3" spans="2:23" ht="25.8" customHeight="1" thickBot="1" x14ac:dyDescent="0.35">
      <c r="B3" s="29" t="s">
        <v>0</v>
      </c>
      <c r="C3" s="24" t="s">
        <v>1</v>
      </c>
      <c r="D3" s="47" t="s">
        <v>2</v>
      </c>
      <c r="E3" s="47"/>
      <c r="F3" s="24">
        <v>1</v>
      </c>
      <c r="G3" s="24">
        <v>2</v>
      </c>
      <c r="H3" s="24">
        <v>3</v>
      </c>
      <c r="I3" s="24">
        <v>4</v>
      </c>
      <c r="J3" s="24">
        <v>5</v>
      </c>
      <c r="K3" s="24">
        <v>6</v>
      </c>
      <c r="L3" s="24">
        <v>7</v>
      </c>
      <c r="M3" s="24">
        <v>8</v>
      </c>
    </row>
    <row r="4" spans="2:23" ht="21.9" customHeight="1" x14ac:dyDescent="0.3">
      <c r="B4" s="11">
        <v>1</v>
      </c>
      <c r="C4" s="3" t="s">
        <v>39</v>
      </c>
      <c r="D4" s="12" t="e" vm="14">
        <f>_xlfn.XLOOKUP(E4,Kluby!$D$3:$D$12,Kluby!$C$3:$C$12)</f>
        <v>#VALUE!</v>
      </c>
      <c r="E4" s="13" t="s">
        <v>20</v>
      </c>
      <c r="F4" s="37" t="s">
        <v>44</v>
      </c>
      <c r="G4" s="30" t="s">
        <v>6</v>
      </c>
      <c r="H4" s="30" t="s">
        <v>5</v>
      </c>
      <c r="I4" s="30" t="s">
        <v>6</v>
      </c>
      <c r="J4" s="30" t="s">
        <v>5</v>
      </c>
      <c r="K4" s="31" t="s">
        <v>4</v>
      </c>
      <c r="L4" s="31" t="s">
        <v>5</v>
      </c>
      <c r="M4" s="32" t="s">
        <v>6</v>
      </c>
      <c r="O4" s="23" t="str">
        <f>_xlfn.XLOOKUP(E4,'Databáze klubů'!B:B,'Databáze klubů'!C:C)</f>
        <v>&lt;img src="https://sprtec.net/wp-content/uploads/2025/03/logo_Gunners_male-300x201-128x86-1.png" alt="" width="30" class="alignnone size-medium wp-image-1618" /&gt;</v>
      </c>
      <c r="P4" s="23"/>
      <c r="Q4" s="23"/>
      <c r="R4" s="23"/>
      <c r="S4" s="23"/>
      <c r="T4" s="23"/>
      <c r="U4" s="22">
        <f t="shared" ref="U4:U11" si="0">COUNTIF($F4:$M4,"*V")</f>
        <v>1</v>
      </c>
      <c r="V4" s="22">
        <f t="shared" ref="V4:V11" si="1">COUNTIF($F4:$M4,"*R")</f>
        <v>3</v>
      </c>
      <c r="W4" s="22">
        <f t="shared" ref="W4:W11" si="2">COUNTIF($F4:$M4,"*P")</f>
        <v>3</v>
      </c>
    </row>
    <row r="5" spans="2:23" ht="21.9" customHeight="1" x14ac:dyDescent="0.3">
      <c r="B5" s="14">
        <v>2</v>
      </c>
      <c r="C5" s="21" t="s">
        <v>35</v>
      </c>
      <c r="D5" s="1" t="e" vm="11">
        <f>_xlfn.XLOOKUP(E5,Kluby!$D$3:$D$12,Kluby!$C$3:$C$12)</f>
        <v>#VALUE!</v>
      </c>
      <c r="E5" s="10" t="s">
        <v>22</v>
      </c>
      <c r="F5" s="38" t="s">
        <v>4</v>
      </c>
      <c r="G5" s="25" t="s">
        <v>44</v>
      </c>
      <c r="H5" s="26" t="s">
        <v>5</v>
      </c>
      <c r="I5" s="26" t="s">
        <v>4</v>
      </c>
      <c r="J5" s="26" t="s">
        <v>5</v>
      </c>
      <c r="K5" s="27" t="s">
        <v>5</v>
      </c>
      <c r="L5" s="27" t="s">
        <v>4</v>
      </c>
      <c r="M5" s="33" t="s">
        <v>4</v>
      </c>
      <c r="O5" s="23" t="str">
        <f>_xlfn.XLOOKUP(E5,'Databáze klubů'!B:B,'Databáze klubů'!C:C)</f>
        <v>&lt;img src="https://sprtec.net/wp-content/uploads/2024/01/unnamed.png" alt="" width="30" class="alignnone size-medium wp-image-1618" /&gt;</v>
      </c>
      <c r="P5" s="23"/>
      <c r="Q5" s="23"/>
      <c r="R5" s="23"/>
      <c r="S5" s="23"/>
      <c r="T5" s="23"/>
      <c r="U5" s="22">
        <f t="shared" si="0"/>
        <v>4</v>
      </c>
      <c r="V5" s="22">
        <f t="shared" si="1"/>
        <v>3</v>
      </c>
      <c r="W5" s="22">
        <f t="shared" si="2"/>
        <v>0</v>
      </c>
    </row>
    <row r="6" spans="2:23" ht="21.9" customHeight="1" x14ac:dyDescent="0.3">
      <c r="B6" s="14">
        <v>3</v>
      </c>
      <c r="C6" s="21" t="s">
        <v>40</v>
      </c>
      <c r="D6" s="1" t="e" vm="15">
        <f>_xlfn.XLOOKUP(E6,Kluby!$D$3:$D$12,Kluby!$C$3:$C$12)</f>
        <v>#VALUE!</v>
      </c>
      <c r="E6" s="10" t="s">
        <v>24</v>
      </c>
      <c r="F6" s="38" t="s">
        <v>5</v>
      </c>
      <c r="G6" s="26" t="s">
        <v>5</v>
      </c>
      <c r="H6" s="25" t="s">
        <v>44</v>
      </c>
      <c r="I6" s="26" t="s">
        <v>4</v>
      </c>
      <c r="J6" s="26" t="s">
        <v>6</v>
      </c>
      <c r="K6" s="27" t="s">
        <v>5</v>
      </c>
      <c r="L6" s="27" t="s">
        <v>6</v>
      </c>
      <c r="M6" s="33" t="s">
        <v>6</v>
      </c>
      <c r="O6" s="23" t="str">
        <f>_xlfn.XLOOKUP(E6,'Databáze klubů'!B:B,'Databáze klubů'!C:C)</f>
        <v>&lt;img src="https://sprtec.net/wp-content/uploads/2025/03/LOGO-BHC-MK.png" alt="" width="30" class="alignnone size-medium wp-image-1618" /&gt;</v>
      </c>
      <c r="P6" s="23"/>
      <c r="Q6" s="23"/>
      <c r="R6" s="23"/>
      <c r="S6" s="23"/>
      <c r="T6" s="23"/>
      <c r="U6" s="22">
        <f t="shared" si="0"/>
        <v>1</v>
      </c>
      <c r="V6" s="22">
        <f t="shared" si="1"/>
        <v>3</v>
      </c>
      <c r="W6" s="22">
        <f t="shared" si="2"/>
        <v>3</v>
      </c>
    </row>
    <row r="7" spans="2:23" ht="21.6" customHeight="1" x14ac:dyDescent="0.3">
      <c r="B7" s="14">
        <v>4</v>
      </c>
      <c r="C7" s="21" t="s">
        <v>42</v>
      </c>
      <c r="D7" s="1" t="e" vm="11">
        <f>_xlfn.XLOOKUP(E7,Kluby!$D$3:$D$12,Kluby!$C$3:$C$12)</f>
        <v>#VALUE!</v>
      </c>
      <c r="E7" s="10" t="s">
        <v>22</v>
      </c>
      <c r="F7" s="38" t="s">
        <v>4</v>
      </c>
      <c r="G7" s="26" t="s">
        <v>6</v>
      </c>
      <c r="H7" s="26" t="s">
        <v>6</v>
      </c>
      <c r="I7" s="25" t="s">
        <v>44</v>
      </c>
      <c r="J7" s="26" t="s">
        <v>4</v>
      </c>
      <c r="K7" s="27" t="s">
        <v>6</v>
      </c>
      <c r="L7" s="27" t="s">
        <v>6</v>
      </c>
      <c r="M7" s="33" t="s">
        <v>6</v>
      </c>
      <c r="O7" s="23" t="str">
        <f>_xlfn.XLOOKUP(E7,'Databáze klubů'!B:B,'Databáze klubů'!C:C)</f>
        <v>&lt;img src="https://sprtec.net/wp-content/uploads/2024/01/unnamed.png" alt="" width="30" class="alignnone size-medium wp-image-1618" /&gt;</v>
      </c>
      <c r="P7" s="23"/>
      <c r="Q7" s="23"/>
      <c r="R7" s="23"/>
      <c r="S7" s="23"/>
      <c r="T7" s="23"/>
      <c r="U7" s="22">
        <f t="shared" si="0"/>
        <v>2</v>
      </c>
      <c r="V7" s="22">
        <f t="shared" si="1"/>
        <v>0</v>
      </c>
      <c r="W7" s="22">
        <f t="shared" si="2"/>
        <v>5</v>
      </c>
    </row>
    <row r="8" spans="2:23" ht="21.6" customHeight="1" x14ac:dyDescent="0.3">
      <c r="B8" s="14">
        <v>5</v>
      </c>
      <c r="C8" s="21" t="s">
        <v>38</v>
      </c>
      <c r="D8" s="1" t="e" vm="14">
        <f>_xlfn.XLOOKUP(E8,Kluby!$D$3:$D$12,Kluby!$C$3:$C$12)</f>
        <v>#VALUE!</v>
      </c>
      <c r="E8" s="10" t="s">
        <v>20</v>
      </c>
      <c r="F8" s="38" t="s">
        <v>5</v>
      </c>
      <c r="G8" s="26" t="s">
        <v>5</v>
      </c>
      <c r="H8" s="26" t="s">
        <v>4</v>
      </c>
      <c r="I8" s="26" t="s">
        <v>6</v>
      </c>
      <c r="J8" s="25" t="s">
        <v>44</v>
      </c>
      <c r="K8" s="27" t="s">
        <v>6</v>
      </c>
      <c r="L8" s="27" t="s">
        <v>4</v>
      </c>
      <c r="M8" s="33" t="s">
        <v>5</v>
      </c>
      <c r="O8" s="23" t="str">
        <f>_xlfn.XLOOKUP(E8,'Databáze klubů'!B:B,'Databáze klubů'!C:C)</f>
        <v>&lt;img src="https://sprtec.net/wp-content/uploads/2025/03/logo_Gunners_male-300x201-128x86-1.png" alt="" width="30" class="alignnone size-medium wp-image-1618" /&gt;</v>
      </c>
      <c r="P8" s="23"/>
      <c r="Q8" s="23"/>
      <c r="R8" s="23"/>
      <c r="S8" s="23"/>
      <c r="T8" s="23"/>
      <c r="U8" s="22">
        <f t="shared" si="0"/>
        <v>2</v>
      </c>
      <c r="V8" s="22">
        <f t="shared" si="1"/>
        <v>3</v>
      </c>
      <c r="W8" s="22">
        <f t="shared" si="2"/>
        <v>2</v>
      </c>
    </row>
    <row r="9" spans="2:23" ht="21.6" customHeight="1" x14ac:dyDescent="0.3">
      <c r="B9" s="14">
        <v>6</v>
      </c>
      <c r="C9" s="21" t="s">
        <v>37</v>
      </c>
      <c r="D9" s="1" t="e" vm="13">
        <f>_xlfn.XLOOKUP(E9,Kluby!$D$3:$D$12,Kluby!$C$3:$C$12)</f>
        <v>#VALUE!</v>
      </c>
      <c r="E9" s="10" t="s">
        <v>21</v>
      </c>
      <c r="F9" s="38" t="s">
        <v>6</v>
      </c>
      <c r="G9" s="26" t="s">
        <v>5</v>
      </c>
      <c r="H9" s="26" t="s">
        <v>5</v>
      </c>
      <c r="I9" s="26" t="s">
        <v>4</v>
      </c>
      <c r="J9" s="26" t="s">
        <v>4</v>
      </c>
      <c r="K9" s="28" t="s">
        <v>44</v>
      </c>
      <c r="L9" s="27" t="s">
        <v>4</v>
      </c>
      <c r="M9" s="33" t="s">
        <v>5</v>
      </c>
      <c r="O9" s="23" t="str">
        <f>_xlfn.XLOOKUP(E9,'Databáze klubů'!B:B,'Databáze klubů'!C:C)</f>
        <v>&lt;img src="https://sprtec.net/wp-content/uploads/2024/01/LOGO-2018clear.png" alt="" width="30" class="alignnone size-medium wp-image-1618" /&gt;</v>
      </c>
      <c r="P9" s="23"/>
      <c r="Q9" s="23"/>
      <c r="R9" s="23"/>
      <c r="S9" s="23"/>
      <c r="T9" s="23"/>
      <c r="U9" s="22">
        <f t="shared" si="0"/>
        <v>3</v>
      </c>
      <c r="V9" s="22">
        <f t="shared" si="1"/>
        <v>3</v>
      </c>
      <c r="W9" s="22">
        <f t="shared" si="2"/>
        <v>1</v>
      </c>
    </row>
    <row r="10" spans="2:23" ht="21.6" customHeight="1" x14ac:dyDescent="0.3">
      <c r="B10" s="14">
        <v>7</v>
      </c>
      <c r="C10" s="21" t="s">
        <v>41</v>
      </c>
      <c r="D10" s="1" t="e" vm="12">
        <f>_xlfn.XLOOKUP(E10,Kluby!$D$3:$D$12,Kluby!$C$3:$C$12)</f>
        <v>#VALUE!</v>
      </c>
      <c r="E10" s="10" t="s">
        <v>25</v>
      </c>
      <c r="F10" s="38" t="s">
        <v>5</v>
      </c>
      <c r="G10" s="26" t="s">
        <v>6</v>
      </c>
      <c r="H10" s="26" t="s">
        <v>4</v>
      </c>
      <c r="I10" s="26" t="s">
        <v>4</v>
      </c>
      <c r="J10" s="26" t="s">
        <v>6</v>
      </c>
      <c r="K10" s="27" t="s">
        <v>6</v>
      </c>
      <c r="L10" s="28" t="s">
        <v>44</v>
      </c>
      <c r="M10" s="33" t="s">
        <v>6</v>
      </c>
      <c r="O10" s="23" t="str">
        <f>_xlfn.XLOOKUP(E10,'Databáze klubů'!B:B,'Databáze klubů'!C:C)</f>
        <v>&lt;img src="https://sprtec.net/wp-content/uploads/2024/01/KSH.png" alt="" width="30" class="alignnone size-medium wp-image-1618" /&gt;</v>
      </c>
      <c r="P10" s="23"/>
      <c r="Q10" s="23"/>
      <c r="R10" s="23"/>
      <c r="S10" s="23"/>
      <c r="T10" s="23"/>
      <c r="U10" s="22">
        <f t="shared" si="0"/>
        <v>2</v>
      </c>
      <c r="V10" s="22">
        <f t="shared" si="1"/>
        <v>1</v>
      </c>
      <c r="W10" s="22">
        <f t="shared" si="2"/>
        <v>4</v>
      </c>
    </row>
    <row r="11" spans="2:23" ht="21.6" customHeight="1" thickBot="1" x14ac:dyDescent="0.35">
      <c r="B11" s="15">
        <v>8</v>
      </c>
      <c r="C11" s="8" t="s">
        <v>36</v>
      </c>
      <c r="D11" s="16" t="e" vm="12">
        <f>_xlfn.XLOOKUP(E11,Kluby!$D$3:$D$12,Kluby!$C$3:$C$12)</f>
        <v>#VALUE!</v>
      </c>
      <c r="E11" s="17" t="s">
        <v>25</v>
      </c>
      <c r="F11" s="39" t="s">
        <v>4</v>
      </c>
      <c r="G11" s="34" t="s">
        <v>6</v>
      </c>
      <c r="H11" s="34" t="s">
        <v>4</v>
      </c>
      <c r="I11" s="34" t="s">
        <v>4</v>
      </c>
      <c r="J11" s="34" t="s">
        <v>5</v>
      </c>
      <c r="K11" s="35" t="s">
        <v>5</v>
      </c>
      <c r="L11" s="35" t="s">
        <v>4</v>
      </c>
      <c r="M11" s="36" t="s">
        <v>44</v>
      </c>
      <c r="O11" s="23" t="str">
        <f>_xlfn.XLOOKUP(E11,'Databáze klubů'!B:B,'Databáze klubů'!C:C)</f>
        <v>&lt;img src="https://sprtec.net/wp-content/uploads/2024/01/KSH.png" alt="" width="30" class="alignnone size-medium wp-image-1618" /&gt;</v>
      </c>
      <c r="P11" s="23"/>
      <c r="Q11" s="23"/>
      <c r="R11" s="23"/>
      <c r="S11" s="23"/>
      <c r="T11" s="23"/>
      <c r="U11" s="22">
        <f t="shared" si="0"/>
        <v>4</v>
      </c>
      <c r="V11" s="22">
        <f t="shared" si="1"/>
        <v>2</v>
      </c>
      <c r="W11" s="22">
        <f t="shared" si="2"/>
        <v>1</v>
      </c>
    </row>
  </sheetData>
  <mergeCells count="2">
    <mergeCell ref="B2:M2"/>
    <mergeCell ref="D3:E3"/>
  </mergeCells>
  <phoneticPr fontId="4" type="noConversion"/>
  <conditionalFormatting sqref="F4:M11">
    <cfRule type="cellIs" dxfId="5" priority="1" operator="equal">
      <formula>"R"</formula>
    </cfRule>
    <cfRule type="cellIs" dxfId="4" priority="2" operator="equal">
      <formula>"V"</formula>
    </cfRule>
    <cfRule type="cellIs" dxfId="3" priority="3" operator="equal">
      <formula>"P"</formula>
    </cfRule>
  </conditionalFormatting>
  <pageMargins left="0.25" right="0.25" top="0.75" bottom="0.75" header="0.3" footer="0.3"/>
  <pageSetup paperSize="9" scale="4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533FD-124E-48DA-88A4-AD1C96D3B89B}">
  <sheetPr codeName="List5">
    <pageSetUpPr fitToPage="1"/>
  </sheetPr>
  <dimension ref="B1:N9"/>
  <sheetViews>
    <sheetView showGridLines="0" tabSelected="1" zoomScaleNormal="100" workbookViewId="0">
      <selection activeCell="J13" sqref="J13"/>
    </sheetView>
  </sheetViews>
  <sheetFormatPr defaultColWidth="9.21875" defaultRowHeight="21.6" customHeight="1" x14ac:dyDescent="0.3"/>
  <cols>
    <col min="1" max="1" width="11.109375" style="1" customWidth="1"/>
    <col min="2" max="2" width="3.88671875" style="1" customWidth="1"/>
    <col min="3" max="3" width="31.21875" style="1" customWidth="1"/>
    <col min="4" max="4" width="4.109375" style="1" customWidth="1"/>
    <col min="5" max="5" width="27" style="1" customWidth="1"/>
    <col min="6" max="6" width="7.6640625" style="1" customWidth="1"/>
    <col min="7" max="7" width="9.21875" style="1"/>
    <col min="8" max="10" width="9.21875" style="1" customWidth="1"/>
    <col min="11" max="15" width="9.21875" style="1"/>
    <col min="16" max="16" width="17.77734375" style="1" bestFit="1" customWidth="1"/>
    <col min="17" max="16384" width="9.21875" style="1"/>
  </cols>
  <sheetData>
    <row r="1" spans="2:14" ht="21.6" customHeight="1" thickBot="1" x14ac:dyDescent="0.35"/>
    <row r="2" spans="2:14" ht="59.4" customHeight="1" thickBot="1" x14ac:dyDescent="0.35">
      <c r="B2" s="42" t="e" vm="17">
        <v>#VALUE!</v>
      </c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2:14" ht="25.8" customHeight="1" thickBot="1" x14ac:dyDescent="0.35">
      <c r="B3" s="18" t="s">
        <v>0</v>
      </c>
      <c r="C3" s="19" t="s">
        <v>1</v>
      </c>
      <c r="D3" s="41" t="s">
        <v>2</v>
      </c>
      <c r="E3" s="41"/>
      <c r="F3" s="19" t="s">
        <v>8</v>
      </c>
      <c r="G3" s="19" t="s">
        <v>3</v>
      </c>
      <c r="H3" s="19" t="s">
        <v>4</v>
      </c>
      <c r="I3" s="19" t="s">
        <v>5</v>
      </c>
      <c r="J3" s="19" t="s">
        <v>6</v>
      </c>
      <c r="K3" s="19" t="s">
        <v>43</v>
      </c>
      <c r="L3" s="19" t="s">
        <v>7</v>
      </c>
    </row>
    <row r="4" spans="2:14" ht="21.6" customHeight="1" x14ac:dyDescent="0.3">
      <c r="B4" s="11">
        <v>1</v>
      </c>
      <c r="C4" s="3" t="s">
        <v>45</v>
      </c>
      <c r="D4" s="12" t="e" vm="11">
        <f>_xlfn.XLOOKUP(E4,Kluby!$D$3:$D$12,Kluby!$C$3:$C$12)</f>
        <v>#VALUE!</v>
      </c>
      <c r="E4" s="12" t="s">
        <v>22</v>
      </c>
      <c r="F4" s="12" t="s">
        <v>18</v>
      </c>
      <c r="G4" s="12">
        <v>5</v>
      </c>
      <c r="H4" s="12">
        <f>_xlfn.XLOOKUP($C4,'Křížová ŽP'!$C$4:$C$59,'Křížová ŽP'!$S$4:$S$59)</f>
        <v>2</v>
      </c>
      <c r="I4" s="12">
        <f>_xlfn.XLOOKUP($C4,'Křížová ŽP'!$C$4:$C$59,'Křížová ŽP'!$T$4:$T$59)</f>
        <v>3</v>
      </c>
      <c r="J4" s="12">
        <f>_xlfn.XLOOKUP($C4,'Křížová ŽP'!$C$4:$C$59,'Křížová ŽP'!$U$4:$U$59)</f>
        <v>0</v>
      </c>
      <c r="K4" s="12">
        <v>4</v>
      </c>
      <c r="L4" s="4">
        <v>3.5</v>
      </c>
      <c r="N4" s="23" t="str">
        <f>_xlfn.XLOOKUP(E4,'Databáze klubů'!B:B,'Databáze klubů'!C:C)</f>
        <v>&lt;img src="https://sprtec.net/wp-content/uploads/2024/01/unnamed.png" alt="" width="30" class="alignnone size-medium wp-image-1618" /&gt;</v>
      </c>
    </row>
    <row r="5" spans="2:14" ht="21.6" customHeight="1" x14ac:dyDescent="0.3">
      <c r="B5" s="14">
        <v>2</v>
      </c>
      <c r="C5" s="21" t="s">
        <v>46</v>
      </c>
      <c r="D5" s="1" t="e" vm="11">
        <f>_xlfn.XLOOKUP(E5,Kluby!$D$3:$D$12,Kluby!$C$3:$C$12)</f>
        <v>#VALUE!</v>
      </c>
      <c r="E5" s="1" t="s">
        <v>22</v>
      </c>
      <c r="F5" s="1" t="s">
        <v>18</v>
      </c>
      <c r="G5" s="1">
        <v>5</v>
      </c>
      <c r="H5" s="1">
        <f>_xlfn.XLOOKUP($C5,'Křížová ŽP'!$C$4:$C$59,'Křížová ŽP'!$S$4:$S$59)</f>
        <v>2</v>
      </c>
      <c r="I5" s="1">
        <f>_xlfn.XLOOKUP($C5,'Křížová ŽP'!$C$4:$C$59,'Křížová ŽP'!$T$4:$T$59)</f>
        <v>2</v>
      </c>
      <c r="J5" s="1">
        <f>_xlfn.XLOOKUP($C5,'Křížová ŽP'!$C$4:$C$59,'Křížová ŽP'!$U$4:$U$59)</f>
        <v>1</v>
      </c>
      <c r="K5" s="1">
        <v>2</v>
      </c>
      <c r="L5" s="6">
        <v>3</v>
      </c>
      <c r="N5" s="23" t="str">
        <f>_xlfn.XLOOKUP(E5,'Databáze klubů'!B:B,'Databáze klubů'!C:C)</f>
        <v>&lt;img src="https://sprtec.net/wp-content/uploads/2024/01/unnamed.png" alt="" width="30" class="alignnone size-medium wp-image-1618" /&gt;</v>
      </c>
    </row>
    <row r="6" spans="2:14" ht="21.6" customHeight="1" x14ac:dyDescent="0.3">
      <c r="B6" s="14">
        <v>3</v>
      </c>
      <c r="C6" s="21" t="s">
        <v>47</v>
      </c>
      <c r="D6" s="1" t="e" vm="18">
        <f>_xlfn.XLOOKUP(E6,Kluby!$D$3:$D$12,Kluby!$C$3:$C$12)</f>
        <v>#VALUE!</v>
      </c>
      <c r="E6" s="1" t="s">
        <v>23</v>
      </c>
      <c r="F6" s="1" t="s">
        <v>18</v>
      </c>
      <c r="G6" s="1">
        <v>5</v>
      </c>
      <c r="H6" s="1">
        <f>_xlfn.XLOOKUP($C6,'Křížová ŽP'!$C$4:$C$59,'Křížová ŽP'!$S$4:$S$59)</f>
        <v>3</v>
      </c>
      <c r="I6" s="1">
        <f>_xlfn.XLOOKUP($C6,'Křížová ŽP'!$C$4:$C$59,'Křížová ŽP'!$T$4:$T$59)</f>
        <v>0</v>
      </c>
      <c r="J6" s="1">
        <f>_xlfn.XLOOKUP($C6,'Křížová ŽP'!$C$4:$C$59,'Křížová ŽP'!$U$4:$U$59)</f>
        <v>2</v>
      </c>
      <c r="K6" s="1">
        <v>3</v>
      </c>
      <c r="L6" s="6">
        <v>3</v>
      </c>
      <c r="N6" s="23" t="str">
        <f>_xlfn.XLOOKUP(E6,'Databáze klubů'!B:B,'Databáze klubů'!C:C)</f>
        <v>&lt;img src="https://sprtec.net/wp-content/uploads/2025/03/Illava-clear.png" alt="" width="30" class="alignnone size-medium wp-image-1618" /&gt;</v>
      </c>
    </row>
    <row r="7" spans="2:14" ht="21.6" customHeight="1" x14ac:dyDescent="0.3">
      <c r="B7" s="14">
        <v>4</v>
      </c>
      <c r="C7" s="21" t="s">
        <v>48</v>
      </c>
      <c r="D7" s="1" t="e" vm="15">
        <f>_xlfn.XLOOKUP(E7,Kluby!$D$3:$D$12,Kluby!$C$3:$C$12)</f>
        <v>#VALUE!</v>
      </c>
      <c r="E7" s="1" t="s">
        <v>24</v>
      </c>
      <c r="F7" s="1" t="s">
        <v>18</v>
      </c>
      <c r="G7" s="1">
        <v>5</v>
      </c>
      <c r="H7" s="1">
        <f>_xlfn.XLOOKUP($C7,'Křížová ŽP'!$C$4:$C$59,'Křížová ŽP'!$S$4:$S$59)</f>
        <v>2</v>
      </c>
      <c r="I7" s="1">
        <f>_xlfn.XLOOKUP($C7,'Křížová ŽP'!$C$4:$C$59,'Křížová ŽP'!$T$4:$T$59)</f>
        <v>2</v>
      </c>
      <c r="J7" s="1">
        <f>_xlfn.XLOOKUP($C7,'Křížová ŽP'!$C$4:$C$59,'Křížová ŽP'!$U$4:$U$59)</f>
        <v>1</v>
      </c>
      <c r="K7" s="1">
        <v>5</v>
      </c>
      <c r="L7" s="6">
        <v>3</v>
      </c>
      <c r="N7" s="23" t="str">
        <f>_xlfn.XLOOKUP(E7,'Databáze klubů'!B:B,'Databáze klubů'!C:C)</f>
        <v>&lt;img src="https://sprtec.net/wp-content/uploads/2025/03/LOGO-BHC-MK.png" alt="" width="30" class="alignnone size-medium wp-image-1618" /&gt;</v>
      </c>
    </row>
    <row r="8" spans="2:14" ht="21.6" customHeight="1" x14ac:dyDescent="0.3">
      <c r="B8" s="14">
        <v>5</v>
      </c>
      <c r="C8" s="21" t="s">
        <v>49</v>
      </c>
      <c r="D8" s="1" t="e" vm="15">
        <f>_xlfn.XLOOKUP(E8,Kluby!$D$3:$D$12,Kluby!$C$3:$C$12)</f>
        <v>#VALUE!</v>
      </c>
      <c r="E8" s="1" t="s">
        <v>24</v>
      </c>
      <c r="F8" s="1" t="s">
        <v>18</v>
      </c>
      <c r="G8" s="1">
        <v>5</v>
      </c>
      <c r="H8" s="1">
        <f>_xlfn.XLOOKUP($C8,'Křížová ŽP'!$C$4:$C$59,'Křížová ŽP'!$S$4:$S$59)</f>
        <v>2</v>
      </c>
      <c r="I8" s="1">
        <f>_xlfn.XLOOKUP($C8,'Křížová ŽP'!$C$4:$C$59,'Křížová ŽP'!$T$4:$T$59)</f>
        <v>1</v>
      </c>
      <c r="J8" s="1">
        <f>_xlfn.XLOOKUP($C8,'Křížová ŽP'!$C$4:$C$59,'Křížová ŽP'!$U$4:$U$59)</f>
        <v>2</v>
      </c>
      <c r="K8" s="1">
        <v>1</v>
      </c>
      <c r="L8" s="6">
        <v>2.5</v>
      </c>
      <c r="N8" s="23" t="str">
        <f>_xlfn.XLOOKUP(E8,'Databáze klubů'!B:B,'Databáze klubů'!C:C)</f>
        <v>&lt;img src="https://sprtec.net/wp-content/uploads/2025/03/LOGO-BHC-MK.png" alt="" width="30" class="alignnone size-medium wp-image-1618" /&gt;</v>
      </c>
    </row>
    <row r="9" spans="2:14" ht="21.6" customHeight="1" thickBot="1" x14ac:dyDescent="0.35">
      <c r="B9" s="15">
        <v>6</v>
      </c>
      <c r="C9" s="8" t="s">
        <v>50</v>
      </c>
      <c r="D9" s="16" t="e" vm="15">
        <f>_xlfn.XLOOKUP(E9,Kluby!$D$3:$D$12,Kluby!$C$3:$C$12)</f>
        <v>#VALUE!</v>
      </c>
      <c r="E9" s="16" t="s">
        <v>24</v>
      </c>
      <c r="F9" s="16" t="s">
        <v>18</v>
      </c>
      <c r="G9" s="16">
        <v>5</v>
      </c>
      <c r="H9" s="16">
        <f>_xlfn.XLOOKUP($C9,'Křížová ŽP'!$C$4:$C$59,'Křížová ŽP'!$S$4:$S$59)</f>
        <v>0</v>
      </c>
      <c r="I9" s="16">
        <f>_xlfn.XLOOKUP($C9,'Křížová ŽP'!$C$4:$C$59,'Křížová ŽP'!$T$4:$T$59)</f>
        <v>0</v>
      </c>
      <c r="J9" s="16">
        <f>_xlfn.XLOOKUP($C9,'Křížová ŽP'!$C$4:$C$59,'Křížová ŽP'!$U$4:$U$59)</f>
        <v>5</v>
      </c>
      <c r="K9" s="16">
        <v>6</v>
      </c>
      <c r="L9" s="9">
        <v>0</v>
      </c>
      <c r="N9" s="23" t="str">
        <f>_xlfn.XLOOKUP(E9,'Databáze klubů'!B:B,'Databáze klubů'!C:C)</f>
        <v>&lt;img src="https://sprtec.net/wp-content/uploads/2025/03/LOGO-BHC-MK.png" alt="" width="30" class="alignnone size-medium wp-image-1618" /&gt;</v>
      </c>
    </row>
  </sheetData>
  <mergeCells count="2">
    <mergeCell ref="B2:L2"/>
    <mergeCell ref="D3:E3"/>
  </mergeCells>
  <pageMargins left="0.25" right="0.25" top="0.75" bottom="0.75" header="0.3" footer="0.3"/>
  <pageSetup paperSize="9" scale="3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C8F39-A3E3-45B9-BA44-63816AB4E741}">
  <sheetPr>
    <pageSetUpPr fitToPage="1"/>
  </sheetPr>
  <dimension ref="B1:U9"/>
  <sheetViews>
    <sheetView showGridLines="0" zoomScaleNormal="100" workbookViewId="0">
      <selection activeCell="C12" sqref="C12"/>
    </sheetView>
  </sheetViews>
  <sheetFormatPr defaultColWidth="9.21875" defaultRowHeight="21.6" customHeight="1" x14ac:dyDescent="0.3"/>
  <cols>
    <col min="1" max="1" width="11.109375" style="1" customWidth="1"/>
    <col min="2" max="2" width="3.88671875" style="1" customWidth="1"/>
    <col min="3" max="3" width="31.21875" style="1" customWidth="1"/>
    <col min="4" max="4" width="4.109375" style="1" customWidth="1"/>
    <col min="5" max="5" width="27" style="1" customWidth="1"/>
    <col min="6" max="18" width="9.21875" style="1"/>
    <col min="19" max="21" width="2.33203125" style="22" bestFit="1" customWidth="1"/>
    <col min="22" max="16384" width="9.21875" style="1"/>
  </cols>
  <sheetData>
    <row r="1" spans="2:21" ht="21.6" customHeight="1" thickBot="1" x14ac:dyDescent="0.35"/>
    <row r="2" spans="2:21" ht="56.4" customHeight="1" thickBot="1" x14ac:dyDescent="0.35">
      <c r="B2" s="42" t="e" vm="19">
        <v>#VALUE!</v>
      </c>
      <c r="C2" s="43"/>
      <c r="D2" s="43"/>
      <c r="E2" s="43"/>
      <c r="F2" s="43"/>
      <c r="G2" s="43"/>
      <c r="H2" s="43"/>
      <c r="I2" s="43"/>
      <c r="J2" s="43"/>
      <c r="K2" s="43"/>
    </row>
    <row r="3" spans="2:21" ht="25.8" customHeight="1" thickBot="1" x14ac:dyDescent="0.35">
      <c r="B3" s="29" t="s">
        <v>0</v>
      </c>
      <c r="C3" s="24" t="s">
        <v>1</v>
      </c>
      <c r="D3" s="47" t="s">
        <v>2</v>
      </c>
      <c r="E3" s="47"/>
      <c r="F3" s="24">
        <v>1</v>
      </c>
      <c r="G3" s="24">
        <v>2</v>
      </c>
      <c r="H3" s="24">
        <v>3</v>
      </c>
      <c r="I3" s="24">
        <v>4</v>
      </c>
      <c r="J3" s="24">
        <v>5</v>
      </c>
      <c r="K3" s="40">
        <v>6</v>
      </c>
    </row>
    <row r="4" spans="2:21" ht="21.9" customHeight="1" x14ac:dyDescent="0.3">
      <c r="B4" s="11">
        <v>1</v>
      </c>
      <c r="C4" s="3" t="s">
        <v>49</v>
      </c>
      <c r="D4" s="12" t="e" vm="15">
        <f>_xlfn.XLOOKUP(E4,Kluby!$D$3:$D$12,Kluby!$C$3:$C$12)</f>
        <v>#VALUE!</v>
      </c>
      <c r="E4" s="13" t="s">
        <v>24</v>
      </c>
      <c r="F4" s="37" t="s">
        <v>44</v>
      </c>
      <c r="G4" s="30" t="s">
        <v>6</v>
      </c>
      <c r="H4" s="30" t="s">
        <v>4</v>
      </c>
      <c r="I4" s="30" t="s">
        <v>5</v>
      </c>
      <c r="J4" s="30" t="s">
        <v>6</v>
      </c>
      <c r="K4" s="32" t="s">
        <v>4</v>
      </c>
      <c r="M4" s="23" t="str">
        <f>_xlfn.XLOOKUP(E4,'Databáze klubů'!B:B,'Databáze klubů'!C:C)</f>
        <v>&lt;img src="https://sprtec.net/wp-content/uploads/2025/03/LOGO-BHC-MK.png" alt="" width="30" class="alignnone size-medium wp-image-1618" /&gt;</v>
      </c>
      <c r="N4" s="23"/>
      <c r="O4" s="23"/>
      <c r="P4" s="23"/>
      <c r="Q4" s="23"/>
      <c r="R4" s="23"/>
      <c r="S4" s="22">
        <f t="shared" ref="S4:S9" si="0">COUNTIF($F4:$K4,"*V")</f>
        <v>2</v>
      </c>
      <c r="T4" s="22">
        <f t="shared" ref="T4:T9" si="1">COUNTIF($F4:$K4,"*R")</f>
        <v>1</v>
      </c>
      <c r="U4" s="22">
        <f t="shared" ref="U4:U9" si="2">COUNTIF($F4:$K4,"*P")</f>
        <v>2</v>
      </c>
    </row>
    <row r="5" spans="2:21" ht="21.9" customHeight="1" x14ac:dyDescent="0.3">
      <c r="B5" s="14">
        <v>2</v>
      </c>
      <c r="C5" s="21" t="s">
        <v>46</v>
      </c>
      <c r="D5" s="1" t="e" vm="11">
        <f>_xlfn.XLOOKUP(E5,Kluby!$D$3:$D$12,Kluby!$C$3:$C$12)</f>
        <v>#VALUE!</v>
      </c>
      <c r="E5" s="10" t="s">
        <v>22</v>
      </c>
      <c r="F5" s="38" t="s">
        <v>4</v>
      </c>
      <c r="G5" s="25" t="s">
        <v>44</v>
      </c>
      <c r="H5" s="26" t="s">
        <v>6</v>
      </c>
      <c r="I5" s="26" t="s">
        <v>5</v>
      </c>
      <c r="J5" s="26" t="s">
        <v>5</v>
      </c>
      <c r="K5" s="33" t="s">
        <v>4</v>
      </c>
      <c r="M5" s="23" t="str">
        <f>_xlfn.XLOOKUP(E5,'Databáze klubů'!B:B,'Databáze klubů'!C:C)</f>
        <v>&lt;img src="https://sprtec.net/wp-content/uploads/2024/01/unnamed.png" alt="" width="30" class="alignnone size-medium wp-image-1618" /&gt;</v>
      </c>
      <c r="N5" s="23"/>
      <c r="O5" s="23"/>
      <c r="P5" s="23"/>
      <c r="Q5" s="23"/>
      <c r="R5" s="23"/>
      <c r="S5" s="22">
        <f t="shared" si="0"/>
        <v>2</v>
      </c>
      <c r="T5" s="22">
        <f t="shared" si="1"/>
        <v>2</v>
      </c>
      <c r="U5" s="22">
        <f t="shared" si="2"/>
        <v>1</v>
      </c>
    </row>
    <row r="6" spans="2:21" ht="21.9" customHeight="1" x14ac:dyDescent="0.3">
      <c r="B6" s="14">
        <v>3</v>
      </c>
      <c r="C6" s="21" t="s">
        <v>47</v>
      </c>
      <c r="D6" s="1" t="e" vm="18">
        <f>_xlfn.XLOOKUP(E6,Kluby!$D$3:$D$12,Kluby!$C$3:$C$12)</f>
        <v>#VALUE!</v>
      </c>
      <c r="E6" s="10" t="s">
        <v>23</v>
      </c>
      <c r="F6" s="38" t="s">
        <v>6</v>
      </c>
      <c r="G6" s="26" t="s">
        <v>4</v>
      </c>
      <c r="H6" s="25" t="s">
        <v>44</v>
      </c>
      <c r="I6" s="26" t="s">
        <v>6</v>
      </c>
      <c r="J6" s="26" t="s">
        <v>4</v>
      </c>
      <c r="K6" s="33" t="s">
        <v>4</v>
      </c>
      <c r="M6" s="23" t="str">
        <f>_xlfn.XLOOKUP(E6,'Databáze klubů'!B:B,'Databáze klubů'!C:C)</f>
        <v>&lt;img src="https://sprtec.net/wp-content/uploads/2025/03/Illava-clear.png" alt="" width="30" class="alignnone size-medium wp-image-1618" /&gt;</v>
      </c>
      <c r="N6" s="23"/>
      <c r="O6" s="23"/>
      <c r="P6" s="23"/>
      <c r="Q6" s="23"/>
      <c r="R6" s="23"/>
      <c r="S6" s="22">
        <f t="shared" si="0"/>
        <v>3</v>
      </c>
      <c r="T6" s="22">
        <f t="shared" si="1"/>
        <v>0</v>
      </c>
      <c r="U6" s="22">
        <f t="shared" si="2"/>
        <v>2</v>
      </c>
    </row>
    <row r="7" spans="2:21" ht="21.6" customHeight="1" x14ac:dyDescent="0.3">
      <c r="B7" s="14">
        <v>4</v>
      </c>
      <c r="C7" s="21" t="s">
        <v>45</v>
      </c>
      <c r="D7" s="1" t="e" vm="11">
        <f>_xlfn.XLOOKUP(E7,Kluby!$D$3:$D$12,Kluby!$C$3:$C$12)</f>
        <v>#VALUE!</v>
      </c>
      <c r="E7" s="10" t="s">
        <v>22</v>
      </c>
      <c r="F7" s="38" t="s">
        <v>5</v>
      </c>
      <c r="G7" s="26" t="s">
        <v>5</v>
      </c>
      <c r="H7" s="26" t="s">
        <v>4</v>
      </c>
      <c r="I7" s="25" t="s">
        <v>44</v>
      </c>
      <c r="J7" s="26" t="s">
        <v>5</v>
      </c>
      <c r="K7" s="33" t="s">
        <v>4</v>
      </c>
      <c r="M7" s="23" t="str">
        <f>_xlfn.XLOOKUP(E7,'Databáze klubů'!B:B,'Databáze klubů'!C:C)</f>
        <v>&lt;img src="https://sprtec.net/wp-content/uploads/2024/01/unnamed.png" alt="" width="30" class="alignnone size-medium wp-image-1618" /&gt;</v>
      </c>
      <c r="N7" s="23"/>
      <c r="O7" s="23"/>
      <c r="P7" s="23"/>
      <c r="Q7" s="23"/>
      <c r="R7" s="23"/>
      <c r="S7" s="22">
        <f t="shared" si="0"/>
        <v>2</v>
      </c>
      <c r="T7" s="22">
        <f t="shared" si="1"/>
        <v>3</v>
      </c>
      <c r="U7" s="22">
        <f t="shared" si="2"/>
        <v>0</v>
      </c>
    </row>
    <row r="8" spans="2:21" ht="21.6" customHeight="1" x14ac:dyDescent="0.3">
      <c r="B8" s="14">
        <v>5</v>
      </c>
      <c r="C8" s="21" t="s">
        <v>48</v>
      </c>
      <c r="D8" s="1" t="e" vm="15">
        <f>_xlfn.XLOOKUP(E8,Kluby!$D$3:$D$12,Kluby!$C$3:$C$12)</f>
        <v>#VALUE!</v>
      </c>
      <c r="E8" s="10" t="s">
        <v>24</v>
      </c>
      <c r="F8" s="38" t="s">
        <v>4</v>
      </c>
      <c r="G8" s="26" t="s">
        <v>5</v>
      </c>
      <c r="H8" s="26" t="s">
        <v>6</v>
      </c>
      <c r="I8" s="26" t="s">
        <v>5</v>
      </c>
      <c r="J8" s="25" t="s">
        <v>44</v>
      </c>
      <c r="K8" s="33" t="s">
        <v>4</v>
      </c>
      <c r="M8" s="23" t="str">
        <f>_xlfn.XLOOKUP(E8,'Databáze klubů'!B:B,'Databáze klubů'!C:C)</f>
        <v>&lt;img src="https://sprtec.net/wp-content/uploads/2025/03/LOGO-BHC-MK.png" alt="" width="30" class="alignnone size-medium wp-image-1618" /&gt;</v>
      </c>
      <c r="N8" s="23"/>
      <c r="O8" s="23"/>
      <c r="P8" s="23"/>
      <c r="Q8" s="23"/>
      <c r="R8" s="23"/>
      <c r="S8" s="22">
        <f t="shared" si="0"/>
        <v>2</v>
      </c>
      <c r="T8" s="22">
        <f t="shared" si="1"/>
        <v>2</v>
      </c>
      <c r="U8" s="22">
        <f t="shared" si="2"/>
        <v>1</v>
      </c>
    </row>
    <row r="9" spans="2:21" ht="21.6" customHeight="1" thickBot="1" x14ac:dyDescent="0.35">
      <c r="B9" s="15">
        <v>6</v>
      </c>
      <c r="C9" s="8" t="s">
        <v>50</v>
      </c>
      <c r="D9" s="16" t="e" vm="15">
        <f>_xlfn.XLOOKUP(E9,Kluby!$D$3:$D$12,Kluby!$C$3:$C$12)</f>
        <v>#VALUE!</v>
      </c>
      <c r="E9" s="17" t="s">
        <v>24</v>
      </c>
      <c r="F9" s="39" t="s">
        <v>6</v>
      </c>
      <c r="G9" s="34" t="s">
        <v>6</v>
      </c>
      <c r="H9" s="34" t="s">
        <v>6</v>
      </c>
      <c r="I9" s="34" t="s">
        <v>6</v>
      </c>
      <c r="J9" s="34" t="s">
        <v>6</v>
      </c>
      <c r="K9" s="36" t="s">
        <v>44</v>
      </c>
      <c r="M9" s="23" t="str">
        <f>_xlfn.XLOOKUP(E9,'Databáze klubů'!B:B,'Databáze klubů'!C:C)</f>
        <v>&lt;img src="https://sprtec.net/wp-content/uploads/2025/03/LOGO-BHC-MK.png" alt="" width="30" class="alignnone size-medium wp-image-1618" /&gt;</v>
      </c>
      <c r="N9" s="23"/>
      <c r="O9" s="23"/>
      <c r="P9" s="23"/>
      <c r="Q9" s="23"/>
      <c r="R9" s="23"/>
      <c r="S9" s="22">
        <f t="shared" si="0"/>
        <v>0</v>
      </c>
      <c r="T9" s="22">
        <f t="shared" si="1"/>
        <v>0</v>
      </c>
      <c r="U9" s="22">
        <f t="shared" si="2"/>
        <v>5</v>
      </c>
    </row>
  </sheetData>
  <mergeCells count="2">
    <mergeCell ref="B2:K2"/>
    <mergeCell ref="D3:E3"/>
  </mergeCells>
  <conditionalFormatting sqref="F4:K9">
    <cfRule type="cellIs" dxfId="2" priority="1" operator="equal">
      <formula>"R"</formula>
    </cfRule>
    <cfRule type="cellIs" dxfId="1" priority="2" operator="equal">
      <formula>"V"</formula>
    </cfRule>
    <cfRule type="cellIs" dxfId="0" priority="3" operator="equal">
      <formula>"P"</formula>
    </cfRule>
  </conditionalFormatting>
  <pageMargins left="0.25" right="0.25" top="0.75" bottom="0.75" header="0.3" footer="0.3"/>
  <pageSetup paperSize="9" scale="44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EAE62-FABE-4E21-A9FF-AC0D03322B2F}">
  <sheetPr codeName="List8"/>
  <dimension ref="B2:C10"/>
  <sheetViews>
    <sheetView workbookViewId="0">
      <selection activeCell="B9" sqref="B9"/>
    </sheetView>
  </sheetViews>
  <sheetFormatPr defaultRowHeight="14.4" x14ac:dyDescent="0.3"/>
  <cols>
    <col min="2" max="2" width="29.88671875" bestFit="1" customWidth="1"/>
  </cols>
  <sheetData>
    <row r="2" spans="2:3" ht="18" x14ac:dyDescent="0.3">
      <c r="B2" s="21" t="s">
        <v>10</v>
      </c>
      <c r="C2" t="s">
        <v>28</v>
      </c>
    </row>
    <row r="3" spans="2:3" ht="18" x14ac:dyDescent="0.3">
      <c r="B3" s="21" t="s">
        <v>11</v>
      </c>
      <c r="C3" t="s">
        <v>29</v>
      </c>
    </row>
    <row r="4" spans="2:3" ht="18" x14ac:dyDescent="0.3">
      <c r="B4" s="21" t="s">
        <v>12</v>
      </c>
      <c r="C4" t="s">
        <v>30</v>
      </c>
    </row>
    <row r="5" spans="2:3" ht="18" x14ac:dyDescent="0.3">
      <c r="B5" s="21" t="s">
        <v>13</v>
      </c>
      <c r="C5" t="s">
        <v>34</v>
      </c>
    </row>
    <row r="6" spans="2:3" ht="18" x14ac:dyDescent="0.3">
      <c r="B6" s="21" t="s">
        <v>14</v>
      </c>
      <c r="C6" t="s">
        <v>32</v>
      </c>
    </row>
    <row r="7" spans="2:3" ht="18" x14ac:dyDescent="0.3">
      <c r="B7" s="21" t="s">
        <v>15</v>
      </c>
      <c r="C7" t="s">
        <v>27</v>
      </c>
    </row>
    <row r="8" spans="2:3" ht="18" x14ac:dyDescent="0.3">
      <c r="B8" s="21" t="s">
        <v>16</v>
      </c>
      <c r="C8" t="s">
        <v>31</v>
      </c>
    </row>
    <row r="9" spans="2:3" ht="18" x14ac:dyDescent="0.3">
      <c r="B9" s="21" t="s">
        <v>17</v>
      </c>
      <c r="C9" t="s">
        <v>33</v>
      </c>
    </row>
    <row r="10" spans="2:3" ht="18" x14ac:dyDescent="0.3">
      <c r="B10" s="21">
        <v>0</v>
      </c>
      <c r="C10" t="s">
        <v>26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Kluby</vt:lpstr>
      <vt:lpstr>GP</vt:lpstr>
      <vt:lpstr>Křížová GP</vt:lpstr>
      <vt:lpstr>ŽP</vt:lpstr>
      <vt:lpstr>Křížová ŽP</vt:lpstr>
      <vt:lpstr>Databáze klubů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Radim Ondra</dc:creator>
  <cp:lastModifiedBy>Radim Ondra</cp:lastModifiedBy>
  <cp:lastPrinted>2025-10-25T17:33:34Z</cp:lastPrinted>
  <dcterms:created xsi:type="dcterms:W3CDTF">2025-03-04T08:21:04Z</dcterms:created>
  <dcterms:modified xsi:type="dcterms:W3CDTF">2025-10-25T17:41:11Z</dcterms:modified>
</cp:coreProperties>
</file>